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n.at\dfs\Sport\Tennis\Konzern-MMS\"/>
    </mc:Choice>
  </mc:AlternateContent>
  <xr:revisionPtr revIDLastSave="0" documentId="13_ncr:1_{B758E0CD-019F-49EC-80D5-3E9D703283E9}" xr6:coauthVersionLast="45" xr6:coauthVersionMax="45" xr10:uidLastSave="{00000000-0000-0000-0000-000000000000}"/>
  <bookViews>
    <workbookView xWindow="29340" yWindow="210" windowWidth="24330" windowHeight="15390" xr2:uid="{00000000-000D-0000-FFFF-FFFF00000000}"/>
  </bookViews>
  <sheets>
    <sheet name="Spielbericht" sheetId="1" r:id="rId1"/>
  </sheets>
  <definedNames>
    <definedName name="_xlnm.Print_Area" localSheetId="0">Spielbericht!$A$1:$U$36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9" i="1" l="1"/>
  <c r="AA21" i="1"/>
  <c r="AA17" i="1"/>
  <c r="Z19" i="1"/>
  <c r="Z21" i="1"/>
  <c r="Z17" i="1"/>
  <c r="AA14" i="1"/>
  <c r="AA15" i="1"/>
  <c r="AA16" i="1"/>
  <c r="AA13" i="1"/>
  <c r="Z14" i="1"/>
  <c r="Z15" i="1"/>
  <c r="Z16" i="1"/>
  <c r="Z13" i="1"/>
  <c r="AC22" i="1" l="1"/>
  <c r="AC21" i="1"/>
  <c r="AC20" i="1"/>
  <c r="AC19" i="1"/>
  <c r="AC18" i="1"/>
  <c r="AC17" i="1"/>
  <c r="AC14" i="1"/>
  <c r="AC15" i="1"/>
  <c r="AC16" i="1"/>
  <c r="AB21" i="1"/>
  <c r="AB19" i="1"/>
  <c r="AB17" i="1"/>
  <c r="AB14" i="1"/>
  <c r="AB15" i="1"/>
  <c r="AB16" i="1"/>
  <c r="Y21" i="1"/>
  <c r="X21" i="1"/>
  <c r="Y19" i="1"/>
  <c r="X19" i="1"/>
  <c r="Y17" i="1"/>
  <c r="X17" i="1"/>
  <c r="X14" i="1"/>
  <c r="Y14" i="1"/>
  <c r="X15" i="1"/>
  <c r="Y15" i="1"/>
  <c r="X16" i="1"/>
  <c r="Y16" i="1"/>
  <c r="Y13" i="1"/>
  <c r="X13" i="1"/>
  <c r="W21" i="1" l="1"/>
  <c r="V21" i="1"/>
  <c r="W19" i="1"/>
  <c r="V19" i="1"/>
  <c r="W17" i="1"/>
  <c r="V17" i="1"/>
  <c r="W16" i="1"/>
  <c r="V16" i="1"/>
  <c r="W15" i="1"/>
  <c r="V15" i="1"/>
  <c r="W14" i="1"/>
  <c r="V14" i="1"/>
  <c r="S25" i="1"/>
  <c r="S24" i="1"/>
  <c r="W13" i="1"/>
  <c r="V13" i="1"/>
  <c r="AB13" i="1" l="1"/>
  <c r="AC13" i="1"/>
  <c r="Q13" i="1"/>
  <c r="Q24" i="1" l="1"/>
  <c r="Q25" i="1"/>
  <c r="Q22" i="1"/>
  <c r="Q21" i="1"/>
  <c r="R21" i="1" s="1"/>
  <c r="Q20" i="1"/>
  <c r="Q19" i="1"/>
  <c r="R19" i="1" s="1"/>
  <c r="Q18" i="1"/>
  <c r="Q17" i="1"/>
  <c r="R17" i="1" s="1"/>
  <c r="Q16" i="1"/>
  <c r="R16" i="1" s="1"/>
  <c r="Q15" i="1"/>
  <c r="R15" i="1" s="1"/>
  <c r="Q14" i="1"/>
  <c r="R14" i="1" s="1"/>
  <c r="R13" i="1"/>
  <c r="Q23" i="1" l="1"/>
  <c r="R23" i="1"/>
  <c r="R24" i="1"/>
  <c r="R25" i="1"/>
  <c r="G26" i="1" l="1"/>
  <c r="C26" i="1"/>
  <c r="E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GS</author>
  </authors>
  <commentList>
    <comment ref="B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Hier die
Heimmannschaft
eintragen</t>
        </r>
      </text>
    </comment>
    <comment ref="H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Hier die
Auswärtsmannschaft
eintragen</t>
        </r>
      </text>
    </comment>
  </commentList>
</comments>
</file>

<file path=xl/sharedStrings.xml><?xml version="1.0" encoding="utf-8"?>
<sst xmlns="http://schemas.openxmlformats.org/spreadsheetml/2006/main" count="69" uniqueCount="40">
  <si>
    <t>1. Satz</t>
  </si>
  <si>
    <t>2. Satz</t>
  </si>
  <si>
    <t>3. Satz</t>
  </si>
  <si>
    <t>Punkte</t>
  </si>
  <si>
    <t>Heim</t>
  </si>
  <si>
    <t>Gast</t>
  </si>
  <si>
    <t>:</t>
  </si>
  <si>
    <t>EINZEL</t>
  </si>
  <si>
    <t>DOPPEL</t>
  </si>
  <si>
    <t>Ergebnis:</t>
  </si>
  <si>
    <t>Mannschaftsführer (Heim)</t>
  </si>
  <si>
    <t>Mannschaftsführer (Gast)</t>
  </si>
  <si>
    <t>für</t>
  </si>
  <si>
    <t>SPIELBERICHT</t>
  </si>
  <si>
    <t>Ort:</t>
  </si>
  <si>
    <t>Datum:</t>
  </si>
  <si>
    <t>-</t>
  </si>
  <si>
    <t>KONZERN-Tennis-
Mannschaftsmeisterschaft</t>
  </si>
  <si>
    <t>HEIM</t>
  </si>
  <si>
    <t>Spiele:</t>
  </si>
  <si>
    <t>Sätze</t>
  </si>
  <si>
    <t>Games</t>
  </si>
  <si>
    <t>GAST:</t>
  </si>
  <si>
    <t>HEIM:</t>
  </si>
  <si>
    <t>GAST</t>
  </si>
  <si>
    <t>wo</t>
  </si>
  <si>
    <t>H</t>
  </si>
  <si>
    <t>G</t>
  </si>
  <si>
    <t>Sätze: *)</t>
  </si>
  <si>
    <t>Games: *)</t>
  </si>
  <si>
    <t>*)…Wird bei Eingabe im Excel autom. berechnet, und muss nicht ausgefüllt werden!</t>
  </si>
  <si>
    <t>Runde:</t>
  </si>
  <si>
    <t>Gruppe:</t>
  </si>
  <si>
    <t>Sätze wo</t>
  </si>
  <si>
    <t>Games wo</t>
  </si>
  <si>
    <t>Nichtantreten eines Spieler ist mit 2:0 Sätzen und 12:0 Games zu werten.</t>
  </si>
  <si>
    <t>Bei w.o. eines Spielers nach Beginn des Spieles sind bereits abgeschlossene Sätze entsprechend ihres Ausgangs zu werten. Nicht abgeschlossene Sätze müssen auf einen richtigen Satz hochgerechnet werden, d.h. bei z.B. 4:5 ist das vollständige Ergebnis 7:5 (+3 Games für die Gesamtwertung). Champions-Tiebreak siehe oben.</t>
  </si>
  <si>
    <t>Ein Champions-Tiebreak ist mit 1:0 Sätzen und 1:0 Games für den Sieger zu werten.</t>
  </si>
  <si>
    <t>An Stelle des 3. Satzes ist ein Champions-Tiebreak zu spielen.</t>
  </si>
  <si>
    <t>Entscheidungsdoppel nur im Halb-/Finale und nur
bei Gleichstand der Spiele, Sätze und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</si>
</sst>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7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14996795556505021"/>
      </bottom>
      <diagonal/>
    </border>
    <border>
      <left/>
      <right/>
      <top style="medium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14996795556505021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8" xfId="0" applyFill="1" applyBorder="1" applyAlignment="1">
      <alignment horizontal="center"/>
    </xf>
    <xf numFmtId="0" fontId="0" fillId="0" borderId="0" xfId="0" applyAlignment="1"/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4" fillId="0" borderId="0" xfId="0" quotePrefix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2" borderId="8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4" xfId="0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25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 wrapText="1"/>
    </xf>
    <xf numFmtId="0" fontId="9" fillId="0" borderId="0" xfId="0" applyFont="1" applyAlignment="1"/>
    <xf numFmtId="0" fontId="0" fillId="0" borderId="0" xfId="0" applyAlignment="1"/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27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9" fillId="2" borderId="26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2" borderId="26" xfId="0" applyFill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 wrapText="1"/>
      <protection locked="0"/>
    </xf>
    <xf numFmtId="0" fontId="0" fillId="0" borderId="65" xfId="0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 vertical="center" wrapText="1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1" fillId="0" borderId="48" xfId="0" applyFont="1" applyBorder="1" applyAlignment="1">
      <alignment horizontal="center" vertical="center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2" borderId="25" xfId="0" applyFont="1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164" fontId="0" fillId="2" borderId="25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4" fillId="0" borderId="25" xfId="0" applyFont="1" applyBorder="1" applyAlignment="1">
      <alignment horizontal="center" vertical="center"/>
    </xf>
    <xf numFmtId="0" fontId="4" fillId="2" borderId="25" xfId="0" quotePrefix="1" applyFont="1" applyFill="1" applyBorder="1" applyAlignment="1" applyProtection="1">
      <alignment horizontal="center" vertical="center"/>
      <protection locked="0"/>
    </xf>
    <xf numFmtId="0" fontId="1" fillId="0" borderId="38" xfId="0" applyFont="1" applyBorder="1" applyAlignment="1">
      <alignment horizontal="center"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9" fillId="2" borderId="29" xfId="0" applyFont="1" applyFill="1" applyBorder="1" applyAlignment="1" applyProtection="1">
      <alignment horizontal="center" vertical="center" wrapText="1"/>
      <protection locked="0"/>
    </xf>
    <xf numFmtId="0" fontId="0" fillId="2" borderId="27" xfId="0" applyFill="1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2" borderId="31" xfId="0" applyFill="1" applyBorder="1" applyAlignment="1" applyProtection="1">
      <alignment horizontal="center" vertical="center" wrapText="1"/>
      <protection locked="0"/>
    </xf>
    <xf numFmtId="0" fontId="0" fillId="2" borderId="23" xfId="0" applyFill="1" applyBorder="1" applyAlignment="1" applyProtection="1">
      <alignment horizontal="center" vertical="center" wrapText="1"/>
      <protection locked="0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0" fontId="0" fillId="2" borderId="30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32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>
      <alignment horizontal="center" vertical="center" textRotation="255"/>
    </xf>
    <xf numFmtId="0" fontId="0" fillId="2" borderId="53" xfId="0" applyFill="1" applyBorder="1" applyAlignment="1">
      <alignment horizontal="center" vertical="center" textRotation="255"/>
    </xf>
    <xf numFmtId="0" fontId="0" fillId="2" borderId="8" xfId="0" applyFill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5" xfId="0" applyBorder="1" applyAlignment="1" applyProtection="1">
      <alignment horizontal="center" vertical="center" wrapText="1"/>
      <protection locked="0"/>
    </xf>
    <xf numFmtId="0" fontId="0" fillId="0" borderId="69" xfId="0" applyBorder="1" applyAlignment="1" applyProtection="1">
      <alignment horizontal="center" vertical="center" wrapText="1"/>
      <protection locked="0"/>
    </xf>
    <xf numFmtId="0" fontId="0" fillId="0" borderId="70" xfId="0" applyBorder="1" applyAlignment="1" applyProtection="1">
      <alignment horizontal="center" vertical="center" wrapText="1"/>
      <protection locked="0"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2">
    <dxf>
      <fill>
        <patternFill>
          <bgColor rgb="FFFF9999"/>
        </patternFill>
      </fill>
    </dxf>
    <dxf>
      <fill>
        <patternFill>
          <bgColor rgb="FFFF9999"/>
        </patternFill>
      </fill>
    </dxf>
  </dxfs>
  <tableStyles count="0" defaultTableStyle="TableStyleMedium9" defaultPivotStyle="PivotStyleLight16"/>
  <colors>
    <mruColors>
      <color rgb="FFFF99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6"/>
  <sheetViews>
    <sheetView showGridLines="0" tabSelected="1" zoomScale="80" zoomScaleNormal="80" workbookViewId="0">
      <selection activeCell="M1" sqref="M1:S1"/>
    </sheetView>
  </sheetViews>
  <sheetFormatPr baseColWidth="10" defaultRowHeight="12.75" x14ac:dyDescent="0.2"/>
  <cols>
    <col min="1" max="1" width="4.28515625" customWidth="1"/>
    <col min="2" max="2" width="14.28515625" customWidth="1"/>
    <col min="3" max="3" width="7.140625" customWidth="1"/>
    <col min="4" max="4" width="2.140625" customWidth="1"/>
    <col min="5" max="5" width="7.140625" customWidth="1"/>
    <col min="6" max="6" width="5.7109375" customWidth="1"/>
    <col min="7" max="7" width="6.42578125" customWidth="1"/>
    <col min="8" max="8" width="4.28515625" customWidth="1"/>
    <col min="9" max="9" width="1.42578125" customWidth="1"/>
    <col min="10" max="11" width="4.28515625" customWidth="1"/>
    <col min="12" max="12" width="1.42578125" customWidth="1"/>
    <col min="13" max="14" width="4.28515625" customWidth="1"/>
    <col min="15" max="15" width="1.42578125" customWidth="1"/>
    <col min="16" max="16" width="4.28515625" customWidth="1"/>
    <col min="17" max="17" width="5.7109375" customWidth="1"/>
    <col min="18" max="18" width="1.42578125" customWidth="1"/>
    <col min="19" max="19" width="4.28515625" customWidth="1"/>
    <col min="20" max="21" width="2.85546875" customWidth="1"/>
    <col min="22" max="29" width="5.7109375" hidden="1" customWidth="1"/>
  </cols>
  <sheetData>
    <row r="1" spans="1:29" x14ac:dyDescent="0.2">
      <c r="A1" s="134" t="s">
        <v>17</v>
      </c>
      <c r="B1" s="135"/>
      <c r="C1" s="135"/>
      <c r="D1" s="135"/>
      <c r="E1" s="135"/>
      <c r="J1" s="128" t="s">
        <v>14</v>
      </c>
      <c r="K1" s="128"/>
      <c r="M1" s="125"/>
      <c r="N1" s="126"/>
      <c r="O1" s="126"/>
      <c r="P1" s="126"/>
      <c r="Q1" s="126"/>
      <c r="R1" s="126"/>
      <c r="S1" s="126"/>
    </row>
    <row r="2" spans="1:29" x14ac:dyDescent="0.2">
      <c r="A2" s="135"/>
      <c r="B2" s="135"/>
      <c r="C2" s="135"/>
      <c r="D2" s="135"/>
      <c r="E2" s="135"/>
    </row>
    <row r="3" spans="1:29" x14ac:dyDescent="0.2">
      <c r="A3" s="135"/>
      <c r="B3" s="135"/>
      <c r="C3" s="135"/>
      <c r="D3" s="135"/>
      <c r="E3" s="135"/>
      <c r="J3" s="128" t="s">
        <v>15</v>
      </c>
      <c r="K3" s="128"/>
      <c r="M3" s="127"/>
      <c r="N3" s="127"/>
      <c r="O3" s="127"/>
      <c r="P3" s="127"/>
      <c r="Q3" s="127"/>
      <c r="R3" s="127"/>
      <c r="S3" s="127"/>
    </row>
    <row r="4" spans="1:29" ht="15" customHeight="1" x14ac:dyDescent="0.2"/>
    <row r="5" spans="1:29" ht="30" customHeight="1" x14ac:dyDescent="0.2">
      <c r="A5" s="152" t="s">
        <v>13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35"/>
      <c r="U5" s="35"/>
    </row>
    <row r="6" spans="1:29" ht="26.25" customHeight="1" x14ac:dyDescent="0.2">
      <c r="A6" s="11"/>
      <c r="B6" s="11"/>
      <c r="C6" s="47"/>
      <c r="D6" s="129" t="s">
        <v>31</v>
      </c>
      <c r="E6" s="129"/>
      <c r="F6" s="129"/>
      <c r="G6" s="129"/>
      <c r="H6" s="130"/>
      <c r="I6" s="130"/>
      <c r="J6" s="130"/>
      <c r="K6" s="48"/>
      <c r="L6" s="48"/>
      <c r="M6" s="48"/>
      <c r="N6" s="48"/>
      <c r="O6" s="11"/>
      <c r="P6" s="11"/>
      <c r="Q6" s="11"/>
      <c r="R6" s="11"/>
      <c r="S6" s="11"/>
      <c r="T6" s="11"/>
      <c r="U6" s="11"/>
    </row>
    <row r="7" spans="1:29" ht="26.25" customHeight="1" x14ac:dyDescent="0.2">
      <c r="A7" s="11"/>
      <c r="B7" s="11"/>
      <c r="C7" s="11"/>
      <c r="D7" s="129" t="s">
        <v>32</v>
      </c>
      <c r="E7" s="129"/>
      <c r="F7" s="129"/>
      <c r="G7" s="129"/>
      <c r="H7" s="130"/>
      <c r="I7" s="130"/>
      <c r="J7" s="130"/>
      <c r="K7" s="153"/>
      <c r="L7" s="153"/>
      <c r="M7" s="153"/>
      <c r="N7" s="11"/>
      <c r="O7" s="11"/>
      <c r="P7" s="11"/>
      <c r="Q7" s="11"/>
      <c r="R7" s="11"/>
      <c r="S7" s="11"/>
      <c r="T7" s="11"/>
      <c r="U7" s="11"/>
    </row>
    <row r="8" spans="1:29" ht="30" customHeight="1" x14ac:dyDescent="0.25">
      <c r="A8" s="11"/>
      <c r="B8" s="85" t="s">
        <v>23</v>
      </c>
      <c r="C8" s="85"/>
      <c r="D8" s="85"/>
      <c r="E8" s="85"/>
      <c r="F8" s="85"/>
      <c r="G8" s="21"/>
      <c r="H8" s="85" t="s">
        <v>22</v>
      </c>
      <c r="I8" s="85"/>
      <c r="J8" s="85"/>
      <c r="K8" s="85"/>
      <c r="L8" s="85"/>
      <c r="M8" s="85"/>
      <c r="N8" s="85"/>
      <c r="O8" s="85"/>
      <c r="P8" s="85"/>
      <c r="Q8" s="85"/>
      <c r="R8" s="85"/>
      <c r="S8" s="11"/>
      <c r="T8" s="11"/>
      <c r="U8" s="11"/>
    </row>
    <row r="9" spans="1:29" ht="36" customHeight="1" x14ac:dyDescent="0.2">
      <c r="A9" s="11"/>
      <c r="B9" s="99"/>
      <c r="C9" s="99"/>
      <c r="D9" s="99"/>
      <c r="E9" s="99"/>
      <c r="F9" s="99"/>
      <c r="G9" s="21" t="s">
        <v>16</v>
      </c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1"/>
      <c r="T9" s="11"/>
      <c r="U9" s="11"/>
    </row>
    <row r="10" spans="1:29" ht="15" customHeight="1" thickBot="1" x14ac:dyDescent="0.25"/>
    <row r="11" spans="1:29" x14ac:dyDescent="0.2">
      <c r="B11" s="147" t="s">
        <v>18</v>
      </c>
      <c r="C11" s="148"/>
      <c r="D11" s="138" t="s">
        <v>24</v>
      </c>
      <c r="E11" s="139"/>
      <c r="F11" s="139"/>
      <c r="G11" s="140"/>
      <c r="H11" s="143" t="s">
        <v>0</v>
      </c>
      <c r="I11" s="143"/>
      <c r="J11" s="143"/>
      <c r="K11" s="143" t="s">
        <v>1</v>
      </c>
      <c r="L11" s="143"/>
      <c r="M11" s="143"/>
      <c r="N11" s="143" t="s">
        <v>2</v>
      </c>
      <c r="O11" s="143"/>
      <c r="P11" s="145"/>
      <c r="Q11" s="96" t="s">
        <v>3</v>
      </c>
      <c r="R11" s="79"/>
      <c r="S11" s="80"/>
      <c r="T11" s="96" t="s">
        <v>25</v>
      </c>
      <c r="U11" s="80"/>
      <c r="V11" s="78" t="s">
        <v>20</v>
      </c>
      <c r="W11" s="79"/>
      <c r="X11" s="78" t="s">
        <v>21</v>
      </c>
      <c r="Y11" s="80"/>
      <c r="Z11" s="78" t="s">
        <v>33</v>
      </c>
      <c r="AA11" s="79"/>
      <c r="AB11" s="78" t="s">
        <v>34</v>
      </c>
      <c r="AC11" s="80"/>
    </row>
    <row r="12" spans="1:29" ht="13.5" thickBot="1" x14ac:dyDescent="0.25">
      <c r="B12" s="149"/>
      <c r="C12" s="150"/>
      <c r="D12" s="141"/>
      <c r="E12" s="142"/>
      <c r="F12" s="142"/>
      <c r="G12" s="95"/>
      <c r="H12" s="144"/>
      <c r="I12" s="144"/>
      <c r="J12" s="144"/>
      <c r="K12" s="144"/>
      <c r="L12" s="144"/>
      <c r="M12" s="144"/>
      <c r="N12" s="144"/>
      <c r="O12" s="144"/>
      <c r="P12" s="146"/>
      <c r="Q12" s="10" t="s">
        <v>4</v>
      </c>
      <c r="R12" s="136" t="s">
        <v>5</v>
      </c>
      <c r="S12" s="137"/>
      <c r="T12" s="10" t="s">
        <v>26</v>
      </c>
      <c r="U12" s="34" t="s">
        <v>27</v>
      </c>
      <c r="V12" s="27" t="s">
        <v>4</v>
      </c>
      <c r="W12" s="28" t="s">
        <v>5</v>
      </c>
      <c r="X12" s="27" t="s">
        <v>4</v>
      </c>
      <c r="Y12" s="29" t="s">
        <v>5</v>
      </c>
      <c r="Z12" s="27" t="s">
        <v>4</v>
      </c>
      <c r="AA12" s="28" t="s">
        <v>5</v>
      </c>
      <c r="AB12" s="27" t="s">
        <v>4</v>
      </c>
      <c r="AC12" s="29" t="s">
        <v>5</v>
      </c>
    </row>
    <row r="13" spans="1:29" ht="30" customHeight="1" thickBot="1" x14ac:dyDescent="0.25">
      <c r="A13" s="151" t="s">
        <v>7</v>
      </c>
      <c r="B13" s="159"/>
      <c r="C13" s="88"/>
      <c r="D13" s="86"/>
      <c r="E13" s="87"/>
      <c r="F13" s="87"/>
      <c r="G13" s="88"/>
      <c r="H13" s="12"/>
      <c r="I13" s="1" t="s">
        <v>6</v>
      </c>
      <c r="J13" s="15"/>
      <c r="K13" s="12"/>
      <c r="L13" s="1" t="s">
        <v>6</v>
      </c>
      <c r="M13" s="15"/>
      <c r="N13" s="12"/>
      <c r="O13" s="1" t="s">
        <v>6</v>
      </c>
      <c r="P13" s="18"/>
      <c r="Q13" s="4" t="str">
        <f>IF(AND(M13="",T13="",U13=""),"",IF(U13&lt;&gt;"",1,IF(T13&lt;&gt;"",0,IF((IF(H13&gt;J13,1,0)+IF(K13&gt;M13,1,0)+IF(N13&gt;P13,1,0))=2,1,0))))</f>
        <v/>
      </c>
      <c r="R13" s="157" t="str">
        <f>IF(Q13="","",IF(Q13=1,0,1))</f>
        <v/>
      </c>
      <c r="S13" s="158"/>
      <c r="T13" s="4"/>
      <c r="U13" s="31"/>
      <c r="V13" s="4" t="str">
        <f>IF(OR(H13="",J13=""),"",IF(AND(H13&gt;J13,H13&gt;=6),1,0)+IF(AND(K13&gt;M13,K13&gt;=6),1,0)+IF(AND(N13&gt;P13,N13&gt;=6),1,0))</f>
        <v/>
      </c>
      <c r="W13" s="24" t="str">
        <f>IF(OR(H13="",J13=""),"",IF(AND(H13&lt;J13,J13&gt;=6),1,0)+IF(AND(K13&lt;M13,M13&gt;=6),1,0)+IF(AND(N13&lt;P13,P13&gt;=6),1,0))</f>
        <v/>
      </c>
      <c r="X13" s="39" t="str">
        <f>IF(OR(H13="",J13=""),"",H13+K13+IF(N13=P13,0,IF(AND(N13&gt;P13,N13-P13&gt;=2,N13&gt;9),1,0)))</f>
        <v/>
      </c>
      <c r="Y13" s="40" t="str">
        <f>IF(OR(H13="",J13=""),"",J13+M13+IF(N13=P13,0,IF(AND(N13&lt;P13,P13-N13&gt;=2,P13&gt;9),1,0)))</f>
        <v/>
      </c>
      <c r="Z13" s="39" t="str">
        <f>IF(U13=1,IF(OR(V13="",V13=0),2,1),"")</f>
        <v/>
      </c>
      <c r="AA13" s="40" t="str">
        <f>IF(T13=1,IF(OR(W13="",W13=0),2,1),"")</f>
        <v/>
      </c>
      <c r="AB13" s="39" t="str">
        <f>IF(U13=1,IF(AND(X13="",Y13=""),12,IF(V13+W13=0,6+6-H13+IF(J13&gt;4,1,0),IF(AND(V13=1,W13=0),6-K13+IF(M13&gt;4,1,0),IF(AND(V13=0,W13=1),6-K13+IF(M13&gt;4,1,0)+1,IF(AND(V13=1,W13=1),1,0))))),"")</f>
        <v/>
      </c>
      <c r="AC13" s="40" t="str">
        <f>IF(T13=1,IF(AND(X13="",Y13=""),12,IF(V13+W13=0,6+6-J13+IF(H13&gt;4,1,0),IF(AND(V13=0,W13=1),6-M13+IF(K13&gt;4,1,0),IF(AND(V13=1,W13=0),6-M13+IF(K13&gt;4,1,0)+1,IF(AND(V13=1,W13=1),1,0))))),"")</f>
        <v/>
      </c>
    </row>
    <row r="14" spans="1:29" ht="30" customHeight="1" thickBot="1" x14ac:dyDescent="0.25">
      <c r="A14" s="151"/>
      <c r="B14" s="120"/>
      <c r="C14" s="91"/>
      <c r="D14" s="89"/>
      <c r="E14" s="90"/>
      <c r="F14" s="90"/>
      <c r="G14" s="91"/>
      <c r="H14" s="13"/>
      <c r="I14" s="2" t="s">
        <v>6</v>
      </c>
      <c r="J14" s="16"/>
      <c r="K14" s="13"/>
      <c r="L14" s="2" t="s">
        <v>6</v>
      </c>
      <c r="M14" s="16"/>
      <c r="N14" s="13"/>
      <c r="O14" s="2" t="s">
        <v>6</v>
      </c>
      <c r="P14" s="19"/>
      <c r="Q14" s="5" t="str">
        <f>IF(AND(M14="",T14="",U14=""),"",IF(U14&lt;&gt;"",1,IF(T14&lt;&gt;"",0,IF((IF(H14&gt;J14,1,0)+IF(K14&gt;M14,1,0)+IF(N14&gt;P14,1,0))=2,1,0))))</f>
        <v/>
      </c>
      <c r="R14" s="121" t="str">
        <f t="shared" ref="R14:R21" si="0">IF(Q14="","",IF(Q14=1,0,1))</f>
        <v/>
      </c>
      <c r="S14" s="122"/>
      <c r="T14" s="5"/>
      <c r="U14" s="32"/>
      <c r="V14" s="5" t="str">
        <f>IF(OR(H14="",J14=""),"",IF(AND(H14&gt;J14,H14&gt;=6),1,0)+IF(AND(K14&gt;M14,K14&gt;=6),1,0)+IF(AND(N14&gt;P14,N14&gt;=6),1,0))</f>
        <v/>
      </c>
      <c r="W14" s="25" t="str">
        <f>IF(OR(H14="",J14=""),"",IF(AND(H14&lt;J14,J14&gt;=6),1,0)+IF(AND(K14&lt;M14,M14&gt;=6),1,0)+IF(AND(N14&lt;P14,P14&gt;=6),1,0))</f>
        <v/>
      </c>
      <c r="X14" s="41" t="str">
        <f t="shared" ref="X14:X17" si="1">IF(OR(H14="",J14=""),"",H14+K14+IF(N14=P14,0,IF(AND(N14&gt;P14,N14-P14&gt;=2,N14&gt;9),1,0)))</f>
        <v/>
      </c>
      <c r="Y14" s="42" t="str">
        <f t="shared" ref="Y14:Y17" si="2">IF(OR(H14="",J14=""),"",J14+M14+IF(N14=P14,0,IF(AND(N14&lt;P14,P14-N14&gt;=2,P14&gt;9),1,0)))</f>
        <v/>
      </c>
      <c r="Z14" s="41" t="str">
        <f t="shared" ref="Z14:Z16" si="3">IF(U14=1,IF(OR(V14="",V14=0),2,1),"")</f>
        <v/>
      </c>
      <c r="AA14" s="42" t="str">
        <f t="shared" ref="AA14:AA16" si="4">IF(T14=1,IF(OR(W14="",W14=0),2,1),"")</f>
        <v/>
      </c>
      <c r="AB14" s="41" t="str">
        <f t="shared" ref="AB14:AB17" si="5">IF(U14=1,IF(AND(X14="",Y14=""),12,IF(V14+W14=0,6+6-H14+IF(J14&gt;4,1,0),IF(AND(V14=1,W14=0),6-K14+IF(M14&gt;4,1,0),IF(AND(V14=0,W14=1),6-K14+IF(M14&gt;4,1,0)+1,IF(AND(V14=1,W14=1),1,0))))),"")</f>
        <v/>
      </c>
      <c r="AC14" s="42" t="str">
        <f t="shared" ref="AC14:AC22" si="6">IF(T14=1,IF(AND(X14="",Y14=""),12,IF(V14+W14=0,6+6-J14+IF(H14&gt;4,1,0),IF(AND(V14=0,W14=1),6-M14+IF(K14&gt;4,1,0),IF(AND(V14=1,W14=0),6-M14+IF(K14&gt;4,1,0)+1,IF(AND(V14=1,W14=1),1,0))))),"")</f>
        <v/>
      </c>
    </row>
    <row r="15" spans="1:29" ht="30" customHeight="1" thickBot="1" x14ac:dyDescent="0.25">
      <c r="A15" s="151"/>
      <c r="B15" s="120"/>
      <c r="C15" s="91"/>
      <c r="D15" s="89"/>
      <c r="E15" s="90"/>
      <c r="F15" s="90"/>
      <c r="G15" s="91"/>
      <c r="H15" s="13"/>
      <c r="I15" s="2" t="s">
        <v>6</v>
      </c>
      <c r="J15" s="16"/>
      <c r="K15" s="13"/>
      <c r="L15" s="2" t="s">
        <v>6</v>
      </c>
      <c r="M15" s="16"/>
      <c r="N15" s="13"/>
      <c r="O15" s="2" t="s">
        <v>6</v>
      </c>
      <c r="P15" s="19"/>
      <c r="Q15" s="5" t="str">
        <f>IF(AND(M15="",T15="",U15=""),"",IF(U15&lt;&gt;"",1,IF(T15&lt;&gt;"",0,IF((IF(H15&gt;J15,1,0)+IF(K15&gt;M15,1,0)+IF(N15&gt;P15,1,0))=2,1,0))))</f>
        <v/>
      </c>
      <c r="R15" s="121" t="str">
        <f t="shared" si="0"/>
        <v/>
      </c>
      <c r="S15" s="122"/>
      <c r="T15" s="5"/>
      <c r="U15" s="32"/>
      <c r="V15" s="5" t="str">
        <f>IF(OR(H15="",J15=""),"",IF(AND(H15&gt;J15,H15&gt;=6),1,0)+IF(AND(K15&gt;M15,K15&gt;=6),1,0)+IF(AND(N15&gt;P15,N15&gt;=6),1,0))</f>
        <v/>
      </c>
      <c r="W15" s="25" t="str">
        <f>IF(OR(H15="",J15=""),"",IF(AND(H15&lt;J15,J15&gt;=6),1,0)+IF(AND(K15&lt;M15,M15&gt;=6),1,0)+IF(AND(N15&lt;P15,P15&gt;=6),1,0))</f>
        <v/>
      </c>
      <c r="X15" s="41" t="str">
        <f t="shared" si="1"/>
        <v/>
      </c>
      <c r="Y15" s="42" t="str">
        <f t="shared" si="2"/>
        <v/>
      </c>
      <c r="Z15" s="41" t="str">
        <f t="shared" si="3"/>
        <v/>
      </c>
      <c r="AA15" s="42" t="str">
        <f t="shared" si="4"/>
        <v/>
      </c>
      <c r="AB15" s="41" t="str">
        <f t="shared" si="5"/>
        <v/>
      </c>
      <c r="AC15" s="42" t="str">
        <f t="shared" si="6"/>
        <v/>
      </c>
    </row>
    <row r="16" spans="1:29" ht="30" customHeight="1" thickBot="1" x14ac:dyDescent="0.25">
      <c r="A16" s="151"/>
      <c r="B16" s="100"/>
      <c r="C16" s="101"/>
      <c r="D16" s="118"/>
      <c r="E16" s="119"/>
      <c r="F16" s="119"/>
      <c r="G16" s="101"/>
      <c r="H16" s="14"/>
      <c r="I16" s="3" t="s">
        <v>6</v>
      </c>
      <c r="J16" s="17"/>
      <c r="K16" s="14"/>
      <c r="L16" s="3" t="s">
        <v>6</v>
      </c>
      <c r="M16" s="17"/>
      <c r="N16" s="14"/>
      <c r="O16" s="3" t="s">
        <v>6</v>
      </c>
      <c r="P16" s="20"/>
      <c r="Q16" s="6" t="str">
        <f>IF(AND(M16="",T16="",U16=""),"",IF(U16&lt;&gt;"",1,IF(T16&lt;&gt;"",0,IF((IF(H16&gt;J16,1,0)+IF(K16&gt;M16,1,0)+IF(N16&gt;P16,1,0))=2,1,0))))</f>
        <v/>
      </c>
      <c r="R16" s="123" t="str">
        <f t="shared" si="0"/>
        <v/>
      </c>
      <c r="S16" s="124"/>
      <c r="T16" s="6"/>
      <c r="U16" s="33"/>
      <c r="V16" s="6" t="str">
        <f>IF(OR(H16="",J16=""),"",IF(AND(H16&gt;J16,H16&gt;=6),1,0)+IF(AND(K16&gt;M16,K16&gt;=6),1,0)+IF(AND(N16&gt;P16,N16&gt;=6),1,0))</f>
        <v/>
      </c>
      <c r="W16" s="26" t="str">
        <f>IF(OR(H16="",J16=""),"",IF(AND(H16&lt;J16,J16&gt;=6),1,0)+IF(AND(K16&lt;M16,M16&gt;=6),1,0)+IF(AND(N16&lt;P16,P16&gt;=6),1,0))</f>
        <v/>
      </c>
      <c r="X16" s="43" t="str">
        <f t="shared" si="1"/>
        <v/>
      </c>
      <c r="Y16" s="44" t="str">
        <f t="shared" si="2"/>
        <v/>
      </c>
      <c r="Z16" s="43" t="str">
        <f t="shared" si="3"/>
        <v/>
      </c>
      <c r="AA16" s="44" t="str">
        <f t="shared" si="4"/>
        <v/>
      </c>
      <c r="AB16" s="43" t="str">
        <f t="shared" si="5"/>
        <v/>
      </c>
      <c r="AC16" s="44" t="str">
        <f t="shared" si="6"/>
        <v/>
      </c>
    </row>
    <row r="17" spans="1:29" ht="16.5" customHeight="1" x14ac:dyDescent="0.2">
      <c r="A17" s="154" t="s">
        <v>8</v>
      </c>
      <c r="B17" s="102"/>
      <c r="C17" s="103"/>
      <c r="D17" s="116"/>
      <c r="E17" s="117"/>
      <c r="F17" s="117"/>
      <c r="G17" s="103"/>
      <c r="H17" s="83"/>
      <c r="I17" s="60" t="s">
        <v>6</v>
      </c>
      <c r="J17" s="132"/>
      <c r="K17" s="83"/>
      <c r="L17" s="60" t="s">
        <v>6</v>
      </c>
      <c r="M17" s="132"/>
      <c r="N17" s="83"/>
      <c r="O17" s="60" t="s">
        <v>6</v>
      </c>
      <c r="P17" s="104"/>
      <c r="Q17" s="52" t="str">
        <f t="shared" ref="Q17:Q22" si="7">IF(AND(M17="",T17="",U17=""),"",IF(U17&lt;&gt;"",1,IF(T17&lt;&gt;"",0,IF((IF(H17&gt;J17,1,0)+IF(K17&gt;M17,1,0)+IF(N17&gt;P17,1,0))=2,1,0))))</f>
        <v/>
      </c>
      <c r="R17" s="69" t="str">
        <f t="shared" si="0"/>
        <v/>
      </c>
      <c r="S17" s="70"/>
      <c r="T17" s="52"/>
      <c r="U17" s="54"/>
      <c r="V17" s="52" t="str">
        <f t="shared" ref="V17" si="8">IF(OR(H17="",J17=""),"",IF(AND(H17&gt;J17,H17&gt;=6),1,0)+IF(AND(K17&gt;M17,K17&gt;=6),1,0)+IF(AND(N17&gt;P17,N17&gt;=6),1,0))</f>
        <v/>
      </c>
      <c r="W17" s="54" t="str">
        <f t="shared" ref="W17" si="9">IF(OR(H17="",J17=""),"",IF(AND(H17&lt;J17,J17&gt;=6),1,0)+IF(AND(K17&lt;M17,M17&gt;=6),1,0)+IF(AND(N17&lt;P17,P17&gt;=6),1,0))</f>
        <v/>
      </c>
      <c r="X17" s="52" t="str">
        <f t="shared" si="1"/>
        <v/>
      </c>
      <c r="Y17" s="54" t="str">
        <f t="shared" si="2"/>
        <v/>
      </c>
      <c r="Z17" s="52" t="str">
        <f>IF(U17=1,IF(OR(V17="",V17=0),2,1),"")</f>
        <v/>
      </c>
      <c r="AA17" s="54" t="str">
        <f>IF(T17=1,IF(OR(W17="",W17=0),2,1),"")</f>
        <v/>
      </c>
      <c r="AB17" s="52" t="str">
        <f t="shared" si="5"/>
        <v/>
      </c>
      <c r="AC17" s="54" t="str">
        <f t="shared" si="6"/>
        <v/>
      </c>
    </row>
    <row r="18" spans="1:29" ht="16.5" customHeight="1" x14ac:dyDescent="0.2">
      <c r="A18" s="155"/>
      <c r="B18" s="108"/>
      <c r="C18" s="109"/>
      <c r="D18" s="169"/>
      <c r="E18" s="169"/>
      <c r="F18" s="169"/>
      <c r="G18" s="109"/>
      <c r="H18" s="92"/>
      <c r="I18" s="131"/>
      <c r="J18" s="133"/>
      <c r="K18" s="92"/>
      <c r="L18" s="131"/>
      <c r="M18" s="133"/>
      <c r="N18" s="92"/>
      <c r="O18" s="131"/>
      <c r="P18" s="105"/>
      <c r="Q18" s="81" t="str">
        <f t="shared" si="7"/>
        <v/>
      </c>
      <c r="R18" s="106"/>
      <c r="S18" s="107"/>
      <c r="T18" s="81"/>
      <c r="U18" s="77"/>
      <c r="V18" s="81"/>
      <c r="W18" s="77"/>
      <c r="X18" s="81"/>
      <c r="Y18" s="77"/>
      <c r="Z18" s="82"/>
      <c r="AA18" s="76"/>
      <c r="AB18" s="81"/>
      <c r="AC18" s="77" t="str">
        <f t="shared" si="6"/>
        <v/>
      </c>
    </row>
    <row r="19" spans="1:29" ht="16.5" customHeight="1" x14ac:dyDescent="0.2">
      <c r="A19" s="155"/>
      <c r="B19" s="168"/>
      <c r="C19" s="162"/>
      <c r="D19" s="160"/>
      <c r="E19" s="161"/>
      <c r="F19" s="161"/>
      <c r="G19" s="162"/>
      <c r="H19" s="110"/>
      <c r="I19" s="111" t="s">
        <v>6</v>
      </c>
      <c r="J19" s="112"/>
      <c r="K19" s="110"/>
      <c r="L19" s="111" t="s">
        <v>6</v>
      </c>
      <c r="M19" s="112"/>
      <c r="N19" s="110"/>
      <c r="O19" s="111" t="s">
        <v>6</v>
      </c>
      <c r="P19" s="114"/>
      <c r="Q19" s="56" t="str">
        <f t="shared" si="7"/>
        <v/>
      </c>
      <c r="R19" s="163" t="str">
        <f t="shared" si="0"/>
        <v/>
      </c>
      <c r="S19" s="164"/>
      <c r="T19" s="56"/>
      <c r="U19" s="57"/>
      <c r="V19" s="82" t="str">
        <f t="shared" ref="V19" si="10">IF(OR(H19="",J19=""),"",IF(AND(H19&gt;J19,H19&gt;=6),1,0)+IF(AND(K19&gt;M19,K19&gt;=6),1,0)+IF(AND(N19&gt;P19,N19&gt;=6),1,0))</f>
        <v/>
      </c>
      <c r="W19" s="76" t="str">
        <f t="shared" ref="W19" si="11">IF(OR(H19="",J19=""),"",IF(AND(H19&lt;J19,J19&gt;=6),1,0)+IF(AND(K19&lt;M19,M19&gt;=6),1,0)+IF(AND(N19&lt;P19,P19&gt;=6),1,0))</f>
        <v/>
      </c>
      <c r="X19" s="56" t="str">
        <f t="shared" ref="X19" si="12">IF(OR(H19="",J19=""),"",H19+K19+IF(N19=P19,0,IF(AND(N19&gt;P19,N19-P19&gt;=2,N19&gt;9),1,0)))</f>
        <v/>
      </c>
      <c r="Y19" s="57" t="str">
        <f t="shared" ref="Y19" si="13">IF(OR(H19="",J19=""),"",J19+M19+IF(N19=P19,0,IF(AND(N19&lt;P19,P19-N19&gt;=2,P19&gt;9),1,0)))</f>
        <v/>
      </c>
      <c r="Z19" s="56" t="str">
        <f t="shared" ref="Z19:Z22" si="14">IF(U19=1,IF(OR(V19="",V19=0),2,1),"")</f>
        <v/>
      </c>
      <c r="AA19" s="57" t="str">
        <f t="shared" ref="AA19:AA22" si="15">IF(T19=1,IF(OR(W19="",W19=0),2,1),"")</f>
        <v/>
      </c>
      <c r="AB19" s="56" t="str">
        <f t="shared" ref="AB19" si="16">IF(U19=1,IF(AND(X19="",Y19=""),12,IF(V19+W19=0,6+6-H19+IF(J19&gt;4,1,0),IF(AND(V19=1,W19=0),6-K19+IF(M19&gt;4,1,0),IF(AND(V19=0,W19=1),6-K19+IF(M19&gt;4,1,0)+1,IF(AND(V19=1,W19=1),1,0))))),"")</f>
        <v/>
      </c>
      <c r="AC19" s="57" t="str">
        <f t="shared" si="6"/>
        <v/>
      </c>
    </row>
    <row r="20" spans="1:29" ht="16.5" customHeight="1" thickBot="1" x14ac:dyDescent="0.25">
      <c r="A20" s="155"/>
      <c r="B20" s="167"/>
      <c r="C20" s="95"/>
      <c r="D20" s="93"/>
      <c r="E20" s="94"/>
      <c r="F20" s="94"/>
      <c r="G20" s="95"/>
      <c r="H20" s="84"/>
      <c r="I20" s="75"/>
      <c r="J20" s="113"/>
      <c r="K20" s="84"/>
      <c r="L20" s="75"/>
      <c r="M20" s="113"/>
      <c r="N20" s="84"/>
      <c r="O20" s="75"/>
      <c r="P20" s="115"/>
      <c r="Q20" s="53" t="str">
        <f t="shared" si="7"/>
        <v/>
      </c>
      <c r="R20" s="165"/>
      <c r="S20" s="166"/>
      <c r="T20" s="53"/>
      <c r="U20" s="55"/>
      <c r="V20" s="81"/>
      <c r="W20" s="77"/>
      <c r="X20" s="53"/>
      <c r="Y20" s="55"/>
      <c r="Z20" s="53"/>
      <c r="AA20" s="55"/>
      <c r="AB20" s="53"/>
      <c r="AC20" s="55" t="str">
        <f t="shared" si="6"/>
        <v/>
      </c>
    </row>
    <row r="21" spans="1:29" ht="16.5" customHeight="1" x14ac:dyDescent="0.2">
      <c r="A21" s="155"/>
      <c r="B21" s="102"/>
      <c r="C21" s="103"/>
      <c r="D21" s="116"/>
      <c r="E21" s="117"/>
      <c r="F21" s="117"/>
      <c r="G21" s="103"/>
      <c r="H21" s="83"/>
      <c r="I21" s="60" t="s">
        <v>6</v>
      </c>
      <c r="J21" s="73"/>
      <c r="K21" s="83"/>
      <c r="L21" s="60" t="s">
        <v>6</v>
      </c>
      <c r="M21" s="73"/>
      <c r="N21" s="83"/>
      <c r="O21" s="60" t="s">
        <v>6</v>
      </c>
      <c r="P21" s="73"/>
      <c r="Q21" s="52" t="str">
        <f t="shared" si="7"/>
        <v/>
      </c>
      <c r="R21" s="69" t="str">
        <f t="shared" si="0"/>
        <v/>
      </c>
      <c r="S21" s="70"/>
      <c r="T21" s="52"/>
      <c r="U21" s="54"/>
      <c r="V21" s="52" t="str">
        <f t="shared" ref="V21" si="17">IF(OR(H21="",J21=""),"",IF(AND(H21&gt;J21,H21&gt;=6),1,0)+IF(AND(K21&gt;M21,K21&gt;=6),1,0)+IF(AND(N21&gt;P21,N21&gt;=6),1,0))</f>
        <v/>
      </c>
      <c r="W21" s="54" t="str">
        <f t="shared" ref="W21" si="18">IF(OR(H21="",J21=""),"",IF(AND(H21&lt;J21,J21&gt;=6),1,0)+IF(AND(K21&lt;M21,M21&gt;=6),1,0)+IF(AND(N21&lt;P21,P21&gt;=6),1,0))</f>
        <v/>
      </c>
      <c r="X21" s="56" t="str">
        <f t="shared" ref="X21" si="19">IF(OR(H21="",J21=""),"",H21+K21+IF(N21=P21,0,IF(AND(N21&gt;P21,N21-P21&gt;=2,N21&gt;9),1,0)))</f>
        <v/>
      </c>
      <c r="Y21" s="57" t="str">
        <f t="shared" ref="Y21" si="20">IF(OR(H21="",J21=""),"",J21+M21+IF(N21=P21,0,IF(AND(N21&lt;P21,P21-N21&gt;=2,P21&gt;9),1,0)))</f>
        <v/>
      </c>
      <c r="Z21" s="52" t="str">
        <f t="shared" ref="Z21:Z22" si="21">IF(U21=1,IF(OR(V21="",V21=0),2,1),"")</f>
        <v/>
      </c>
      <c r="AA21" s="54" t="str">
        <f t="shared" ref="AA21:AA22" si="22">IF(T21=1,IF(OR(W21="",W21=0),2,1),"")</f>
        <v/>
      </c>
      <c r="AB21" s="56" t="str">
        <f t="shared" ref="AB21" si="23">IF(U21=1,IF(AND(X21="",Y21=""),12,IF(V21+W21=0,6+6-H21+IF(J21&gt;4,1,0),IF(AND(V21=1,W21=0),6-K21+IF(M21&gt;4,1,0),IF(AND(V21=0,W21=1),6-K21+IF(M21&gt;4,1,0)+1,IF(AND(V21=1,W21=1),1,0))))),"")</f>
        <v/>
      </c>
      <c r="AC21" s="57" t="str">
        <f t="shared" si="6"/>
        <v/>
      </c>
    </row>
    <row r="22" spans="1:29" ht="16.5" customHeight="1" thickBot="1" x14ac:dyDescent="0.25">
      <c r="A22" s="156"/>
      <c r="B22" s="167"/>
      <c r="C22" s="95"/>
      <c r="D22" s="93"/>
      <c r="E22" s="94"/>
      <c r="F22" s="94"/>
      <c r="G22" s="95"/>
      <c r="H22" s="84"/>
      <c r="I22" s="75"/>
      <c r="J22" s="74"/>
      <c r="K22" s="84"/>
      <c r="L22" s="75"/>
      <c r="M22" s="74"/>
      <c r="N22" s="84"/>
      <c r="O22" s="75"/>
      <c r="P22" s="74"/>
      <c r="Q22" s="68" t="str">
        <f t="shared" si="7"/>
        <v/>
      </c>
      <c r="R22" s="71"/>
      <c r="S22" s="72"/>
      <c r="T22" s="53"/>
      <c r="U22" s="55"/>
      <c r="V22" s="53"/>
      <c r="W22" s="55"/>
      <c r="X22" s="53"/>
      <c r="Y22" s="55"/>
      <c r="Z22" s="53"/>
      <c r="AA22" s="55"/>
      <c r="AB22" s="53"/>
      <c r="AC22" s="55" t="str">
        <f t="shared" si="6"/>
        <v/>
      </c>
    </row>
    <row r="23" spans="1:29" ht="30" customHeight="1" thickTop="1" thickBot="1" x14ac:dyDescent="0.25">
      <c r="B23" s="65" t="s">
        <v>39</v>
      </c>
      <c r="C23" s="65"/>
      <c r="D23" s="65"/>
      <c r="E23" s="65"/>
      <c r="F23" s="65"/>
      <c r="G23" s="65"/>
      <c r="H23" s="65"/>
      <c r="I23" s="65"/>
      <c r="J23" s="65"/>
      <c r="N23" s="60" t="s">
        <v>19</v>
      </c>
      <c r="O23" s="60"/>
      <c r="P23" s="61"/>
      <c r="Q23" s="7" t="str">
        <f>IF(Q13="","",SUM(Q13:Q21))</f>
        <v/>
      </c>
      <c r="R23" s="97" t="str">
        <f>IF(R13="","",SUM(R13:R21))</f>
        <v/>
      </c>
      <c r="S23" s="98"/>
      <c r="T23" s="36"/>
      <c r="U23" s="36"/>
    </row>
    <row r="24" spans="1:29" ht="30" customHeight="1" thickTop="1" thickBot="1" x14ac:dyDescent="0.25">
      <c r="B24" s="45"/>
      <c r="C24" s="46"/>
      <c r="D24" s="46"/>
      <c r="E24" s="46"/>
      <c r="F24" s="46"/>
      <c r="G24" s="46"/>
      <c r="H24" s="46"/>
      <c r="I24" s="46"/>
      <c r="J24" s="46"/>
      <c r="M24" s="37"/>
      <c r="N24" s="62" t="s">
        <v>28</v>
      </c>
      <c r="O24" s="62"/>
      <c r="P24" s="63"/>
      <c r="Q24" s="23" t="str">
        <f>IF(Q13="","",SUM(V13:V22)+SUM(Z13:Z22))</f>
        <v/>
      </c>
      <c r="R24" s="58" t="str">
        <f t="shared" ref="R24:S24" si="24">IF(R13="","",SUM(W13:W22)+SUM(AA13:AA22))</f>
        <v/>
      </c>
      <c r="S24" s="58" t="str">
        <f t="shared" si="24"/>
        <v/>
      </c>
      <c r="T24" s="36"/>
      <c r="U24" s="36"/>
    </row>
    <row r="25" spans="1:29" ht="30" customHeight="1" thickBot="1" x14ac:dyDescent="0.25">
      <c r="B25" s="46"/>
      <c r="C25" s="46"/>
      <c r="D25" s="46"/>
      <c r="E25" s="46"/>
      <c r="F25" s="46"/>
      <c r="G25" s="46"/>
      <c r="H25" s="46"/>
      <c r="I25" s="46"/>
      <c r="J25" s="46"/>
      <c r="N25" s="62" t="s">
        <v>29</v>
      </c>
      <c r="O25" s="62"/>
      <c r="P25" s="63"/>
      <c r="Q25" s="22" t="str">
        <f>IF(Q13="","",SUM(X13:X22)+SUM(AB13:AB22))</f>
        <v/>
      </c>
      <c r="R25" s="59" t="str">
        <f t="shared" ref="R25:S25" si="25">IF(R13="","",SUM(Y13:Y22)+SUM(AC13:AC22))</f>
        <v/>
      </c>
      <c r="S25" s="59" t="str">
        <f t="shared" si="25"/>
        <v/>
      </c>
      <c r="T25" s="36"/>
      <c r="U25" s="36"/>
    </row>
    <row r="26" spans="1:29" ht="33.75" customHeight="1" x14ac:dyDescent="0.35">
      <c r="B26" s="8" t="s">
        <v>9</v>
      </c>
      <c r="C26" s="30" t="str">
        <f>IF(OR(B9="",H9="",Q23="",R23=""),"",IF(Q23&gt;R23,Q23,IF(Q23&lt;R23,R23,Q23)))</f>
        <v/>
      </c>
      <c r="D26" s="9" t="s">
        <v>6</v>
      </c>
      <c r="E26" s="38" t="str">
        <f>IF(OR(B9="",H9="",Q23="",R23=""),"",IF(Q23&lt;R23,Q23,IF(Q23&gt;R23,R23,R23)))</f>
        <v/>
      </c>
      <c r="F26" s="8" t="s">
        <v>12</v>
      </c>
      <c r="G26" s="66" t="str">
        <f>IF(OR(B9="",H9="",Q23="",R23=""),"",IF(AND(Q23=R23,OR(LEFT(H6,1)="F",LEFT(H6,1)="H")),IF(Q24&gt;R24,B9,IF(Q24&lt;R24,H9,IF(Q25&gt;R25,B9,IF(Q25&lt;R25,H9,"-----")))),IF(Q23&gt;R23,B9,IF(Q23&lt;R23,H9,"-----"))))</f>
        <v/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29" ht="15" customHeight="1" x14ac:dyDescent="0.2"/>
    <row r="28" spans="1:29" x14ac:dyDescent="0.2">
      <c r="B28" s="64" t="s">
        <v>10</v>
      </c>
      <c r="C28" s="64"/>
      <c r="D28" s="64"/>
      <c r="E28" s="64"/>
      <c r="J28" s="64" t="s">
        <v>11</v>
      </c>
      <c r="K28" s="64"/>
      <c r="L28" s="64"/>
      <c r="M28" s="64"/>
      <c r="N28" s="64"/>
      <c r="O28" s="64"/>
      <c r="P28" s="64"/>
      <c r="Q28" s="64"/>
      <c r="R28" s="64"/>
    </row>
    <row r="30" spans="1:29" ht="30" customHeight="1" x14ac:dyDescent="0.2">
      <c r="B30" s="67"/>
      <c r="C30" s="67"/>
      <c r="D30" s="67"/>
      <c r="E30" s="67"/>
      <c r="J30" s="67"/>
      <c r="K30" s="67"/>
      <c r="L30" s="67"/>
      <c r="M30" s="67"/>
      <c r="N30" s="67"/>
      <c r="O30" s="67"/>
      <c r="P30" s="67"/>
      <c r="Q30" s="67"/>
      <c r="R30" s="67"/>
    </row>
    <row r="32" spans="1:29" x14ac:dyDescent="0.2">
      <c r="A32" s="51" t="s">
        <v>38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</row>
    <row r="33" spans="1:21" x14ac:dyDescent="0.2">
      <c r="A33" s="50" t="s">
        <v>37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x14ac:dyDescent="0.2">
      <c r="A34" s="50" t="s">
        <v>35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54" customHeight="1" x14ac:dyDescent="0.2">
      <c r="A35" s="49" t="s">
        <v>36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</row>
    <row r="36" spans="1:21" x14ac:dyDescent="0.2">
      <c r="A36" s="51" t="s">
        <v>30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</row>
  </sheetData>
  <sheetProtection selectLockedCells="1"/>
  <mergeCells count="133">
    <mergeCell ref="R13:S13"/>
    <mergeCell ref="H7:J7"/>
    <mergeCell ref="D7:G7"/>
    <mergeCell ref="B13:C13"/>
    <mergeCell ref="B14:C14"/>
    <mergeCell ref="H8:R8"/>
    <mergeCell ref="N21:N22"/>
    <mergeCell ref="M21:M22"/>
    <mergeCell ref="L21:L22"/>
    <mergeCell ref="K21:K22"/>
    <mergeCell ref="J21:J22"/>
    <mergeCell ref="D19:G19"/>
    <mergeCell ref="R19:S20"/>
    <mergeCell ref="B22:C22"/>
    <mergeCell ref="B19:C19"/>
    <mergeCell ref="B21:C21"/>
    <mergeCell ref="B20:C20"/>
    <mergeCell ref="D20:G20"/>
    <mergeCell ref="H19:H20"/>
    <mergeCell ref="I19:I20"/>
    <mergeCell ref="J19:J20"/>
    <mergeCell ref="O17:O18"/>
    <mergeCell ref="D18:G18"/>
    <mergeCell ref="I21:I22"/>
    <mergeCell ref="M1:S1"/>
    <mergeCell ref="M3:S3"/>
    <mergeCell ref="J1:K1"/>
    <mergeCell ref="J3:K3"/>
    <mergeCell ref="D6:G6"/>
    <mergeCell ref="H6:J6"/>
    <mergeCell ref="H17:H18"/>
    <mergeCell ref="I17:I18"/>
    <mergeCell ref="J17:J18"/>
    <mergeCell ref="A1:E3"/>
    <mergeCell ref="Q11:S11"/>
    <mergeCell ref="R12:S12"/>
    <mergeCell ref="D11:G12"/>
    <mergeCell ref="H11:J12"/>
    <mergeCell ref="K11:M12"/>
    <mergeCell ref="N11:P12"/>
    <mergeCell ref="B11:C12"/>
    <mergeCell ref="A13:A16"/>
    <mergeCell ref="A5:S5"/>
    <mergeCell ref="K17:K18"/>
    <mergeCell ref="L17:L18"/>
    <mergeCell ref="M17:M18"/>
    <mergeCell ref="K7:M7"/>
    <mergeCell ref="A17:A22"/>
    <mergeCell ref="R23:S23"/>
    <mergeCell ref="H9:R9"/>
    <mergeCell ref="B9:F9"/>
    <mergeCell ref="B16:C16"/>
    <mergeCell ref="B17:C17"/>
    <mergeCell ref="D14:G14"/>
    <mergeCell ref="P17:P18"/>
    <mergeCell ref="Q17:Q18"/>
    <mergeCell ref="R17:S18"/>
    <mergeCell ref="B18:C18"/>
    <mergeCell ref="K19:K20"/>
    <mergeCell ref="L19:L20"/>
    <mergeCell ref="M19:M20"/>
    <mergeCell ref="N19:N20"/>
    <mergeCell ref="O19:O20"/>
    <mergeCell ref="P19:P20"/>
    <mergeCell ref="D17:G17"/>
    <mergeCell ref="D16:G16"/>
    <mergeCell ref="D21:G21"/>
    <mergeCell ref="B15:C15"/>
    <mergeCell ref="R14:S14"/>
    <mergeCell ref="R15:S15"/>
    <mergeCell ref="R16:S16"/>
    <mergeCell ref="Q19:Q20"/>
    <mergeCell ref="H21:H22"/>
    <mergeCell ref="B8:F8"/>
    <mergeCell ref="D13:G13"/>
    <mergeCell ref="D15:G15"/>
    <mergeCell ref="N17:N18"/>
    <mergeCell ref="D22:G22"/>
    <mergeCell ref="X11:Y11"/>
    <mergeCell ref="X17:X18"/>
    <mergeCell ref="Y17:Y18"/>
    <mergeCell ref="X19:X20"/>
    <mergeCell ref="Y19:Y20"/>
    <mergeCell ref="X21:X22"/>
    <mergeCell ref="Y21:Y22"/>
    <mergeCell ref="T11:U11"/>
    <mergeCell ref="T17:T18"/>
    <mergeCell ref="U17:U18"/>
    <mergeCell ref="U19:U20"/>
    <mergeCell ref="T19:T20"/>
    <mergeCell ref="T21:T22"/>
    <mergeCell ref="U21:U22"/>
    <mergeCell ref="V11:W11"/>
    <mergeCell ref="V17:V18"/>
    <mergeCell ref="W17:W18"/>
    <mergeCell ref="V19:V20"/>
    <mergeCell ref="W19:W20"/>
    <mergeCell ref="V21:V22"/>
    <mergeCell ref="W21:W22"/>
    <mergeCell ref="Z11:AA11"/>
    <mergeCell ref="AB11:AC11"/>
    <mergeCell ref="Z17:Z18"/>
    <mergeCell ref="AA17:AA18"/>
    <mergeCell ref="AB17:AB18"/>
    <mergeCell ref="AC17:AC18"/>
    <mergeCell ref="Z19:Z20"/>
    <mergeCell ref="AA19:AA20"/>
    <mergeCell ref="AB19:AB20"/>
    <mergeCell ref="AC19:AC20"/>
    <mergeCell ref="A35:U35"/>
    <mergeCell ref="A33:U33"/>
    <mergeCell ref="A32:U32"/>
    <mergeCell ref="A34:U34"/>
    <mergeCell ref="A36:U36"/>
    <mergeCell ref="Z21:Z22"/>
    <mergeCell ref="AA21:AA22"/>
    <mergeCell ref="AB21:AB22"/>
    <mergeCell ref="AC21:AC22"/>
    <mergeCell ref="R24:S24"/>
    <mergeCell ref="R25:S25"/>
    <mergeCell ref="N23:P23"/>
    <mergeCell ref="N24:P24"/>
    <mergeCell ref="N25:P25"/>
    <mergeCell ref="J28:R28"/>
    <mergeCell ref="B23:J23"/>
    <mergeCell ref="G26:S26"/>
    <mergeCell ref="B30:E30"/>
    <mergeCell ref="J30:R30"/>
    <mergeCell ref="B28:E28"/>
    <mergeCell ref="Q21:Q22"/>
    <mergeCell ref="R21:S22"/>
    <mergeCell ref="P21:P22"/>
    <mergeCell ref="O21:O22"/>
  </mergeCells>
  <phoneticPr fontId="2" type="noConversion"/>
  <conditionalFormatting sqref="Q24:S24">
    <cfRule type="expression" dxfId="1" priority="2">
      <formula>AND(OR(LEFT($H$6,1)="F",LEFT($H$6,1)="H"),$Q$23=$R$23,OR($Q$24&gt;$R$24,$Q$24&lt;$R$24))</formula>
    </cfRule>
  </conditionalFormatting>
  <conditionalFormatting sqref="Q25:S25">
    <cfRule type="expression" dxfId="0" priority="1">
      <formula>AND(OR(LEFT($H$6,1)="F",LEFT($H$6,1)="H"),$Q$23=$R$23,$Q$24=$R$24,OR($Q$25&gt;$R$25,$Q$25&lt;$R$25))</formula>
    </cfRule>
  </conditionalFormatting>
  <printOptions horizontalCentered="1" vertic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</vt:lpstr>
      <vt:lpstr>Spielbericht!Druckbereich</vt:lpstr>
    </vt:vector>
  </TitlesOfParts>
  <Company>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SekeraGe</cp:lastModifiedBy>
  <cp:lastPrinted>2012-06-17T19:37:58Z</cp:lastPrinted>
  <dcterms:created xsi:type="dcterms:W3CDTF">2006-06-27T10:36:33Z</dcterms:created>
  <dcterms:modified xsi:type="dcterms:W3CDTF">2020-07-14T06:55:44Z</dcterms:modified>
</cp:coreProperties>
</file>